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'KLSE-PL'!$A$1:$M$51</definedName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<sst xmlns="http://schemas.openxmlformats.org/spreadsheetml/2006/main" count="198" uniqueCount="160">
  <si>
    <t>Earnings per share</t>
  </si>
  <si>
    <t>(I) Basic (sen)</t>
  </si>
  <si>
    <t>(ii) Fully diluted (sen)</t>
  </si>
  <si>
    <t>As at 1 January 2004</t>
  </si>
  <si>
    <t>Exchange</t>
  </si>
  <si>
    <t>Property, plant &amp; machinery</t>
  </si>
  <si>
    <t>Amount due from customers for contract work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</si>
  <si>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</si>
  <si>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</si>
  <si>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</si>
  <si>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</si>
  <si>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</si>
  <si>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</si>
  <si>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Inventories</t>
  </si>
  <si>
    <t>Trade receivables</t>
  </si>
  <si>
    <t>Other receivables, deposits and prepayments</t>
  </si>
  <si>
    <t>Interest received</t>
  </si>
  <si>
    <t>Interest paid</t>
  </si>
  <si>
    <t>Administrative expenses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</si>
  <si>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</si>
  <si>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</si>
  <si>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</si>
  <si>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</si>
  <si>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</si>
  <si>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</si>
  <si>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</si>
  <si>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</si>
  <si>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Reserve on </t>
  </si>
  <si>
    <t xml:space="preserve">Retained </t>
  </si>
  <si>
    <t>Share of profit from joint venture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</si>
  <si>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</si>
  <si>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</si>
  <si>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</si>
  <si>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</si>
  <si>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</si>
  <si>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</si>
  <si>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</si>
  <si>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</si>
  <si>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</si>
  <si>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</si>
  <si>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</si>
  <si>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Purchase of property, plant &amp; equipment</t>
  </si>
  <si>
    <t>Taxation</t>
  </si>
  <si>
    <t>Goodwill on consolidation</t>
  </si>
  <si>
    <t>*</t>
  </si>
  <si>
    <t>Cash and cash equivalents at end of financial period comprise the following :</t>
  </si>
  <si>
    <t>Fixed deposits with a licensed bank</t>
  </si>
  <si>
    <t>Total</t>
  </si>
  <si>
    <t>Repayment of lease instalments</t>
  </si>
  <si>
    <t>Minority interest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</si>
  <si>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</si>
  <si>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</si>
  <si>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</si>
  <si>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</si>
  <si>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</si>
  <si>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</si>
  <si>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</si>
  <si>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</si>
  <si>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</si>
  <si>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</si>
  <si>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</si>
  <si>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</si>
  <si>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</si>
  <si>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</si>
  <si>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</si>
  <si>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</si>
  <si>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</si>
  <si>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</si>
  <si>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</si>
  <si>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</si>
  <si>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Reserves</t>
  </si>
  <si>
    <t>Net tangible assets per share (RM)</t>
  </si>
  <si>
    <t>(Audited)</t>
  </si>
  <si>
    <t>Financial Year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</si>
  <si>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</si>
  <si>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</si>
  <si>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</si>
  <si>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</si>
  <si>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</si>
  <si>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</si>
  <si>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CASH &amp; CASH EQUIVALENTS AT BEGINING OF PERIOD</t>
  </si>
  <si>
    <t>As At End Of</t>
  </si>
  <si>
    <t>(Company No : 134463 - X)</t>
  </si>
  <si>
    <t>(Incorporated in Malaysia)</t>
  </si>
  <si>
    <t>RM'000</t>
  </si>
  <si>
    <t>Preceding</t>
  </si>
  <si>
    <t>RM '000</t>
  </si>
  <si>
    <t>Cash &amp; bank balances</t>
  </si>
  <si>
    <t>CASH &amp; CASH EQUIVALENTS AT END OF PERIOD *</t>
  </si>
  <si>
    <t>Share of profit of associated companies</t>
  </si>
  <si>
    <t>31.12.2004</t>
  </si>
  <si>
    <t>with the annual financial report for the year ended 31 December 2004.</t>
  </si>
  <si>
    <t>As at 1 January 2005</t>
  </si>
  <si>
    <t>As at 31 December 2004</t>
  </si>
  <si>
    <t>Property development costs</t>
  </si>
  <si>
    <t>Amount due from related companies</t>
  </si>
  <si>
    <t>Amount due to bankers</t>
  </si>
  <si>
    <t>Trade payables</t>
  </si>
  <si>
    <t>Other payables &amp; accruals</t>
  </si>
  <si>
    <t>Tax payable</t>
  </si>
  <si>
    <t>Lease payables</t>
  </si>
  <si>
    <t>Reserve on consolidation</t>
  </si>
  <si>
    <t>Exchange reserve</t>
  </si>
  <si>
    <t>Revaluation reserve</t>
  </si>
  <si>
    <t xml:space="preserve">Share premium </t>
  </si>
  <si>
    <t>Retained profit</t>
  </si>
  <si>
    <t>Deferred tax liabilities</t>
  </si>
  <si>
    <t>Share capital</t>
  </si>
  <si>
    <t>Minority interests</t>
  </si>
  <si>
    <t>Financed by:</t>
  </si>
  <si>
    <t>Non-current assets</t>
  </si>
  <si>
    <t>Movement during the year</t>
  </si>
  <si>
    <t>- ESOS</t>
  </si>
  <si>
    <t>- bonus issue</t>
  </si>
  <si>
    <t>- foreign exchange difference</t>
  </si>
  <si>
    <t>capital</t>
  </si>
  <si>
    <t>premium</t>
  </si>
  <si>
    <t>reserve</t>
  </si>
  <si>
    <t>consolidation</t>
  </si>
  <si>
    <t>profit</t>
  </si>
  <si>
    <t>- disposal of subsidiary</t>
  </si>
  <si>
    <t>- net profit for the year</t>
  </si>
  <si>
    <t>Movement during the period</t>
  </si>
  <si>
    <t>- issue of shares</t>
  </si>
  <si>
    <t>Distributable</t>
  </si>
  <si>
    <t>CONDENSED CONSOLIDATED BALANCE SHEET</t>
  </si>
  <si>
    <t>UNAUDITED CONDENSED CONSOLIDATED INCOME STATEMENT</t>
  </si>
  <si>
    <t>UNAUDITED CONDENSED CONSOLIDATED STATEMENT OF CHANGES IN EQUITY</t>
  </si>
  <si>
    <t>UNAUDITED CONDENSED CONSOLIDATED CASH FLOW STATEMENT</t>
  </si>
  <si>
    <t>Toll concession</t>
  </si>
  <si>
    <t>ZECON ENGINEERING BERHAD</t>
  </si>
  <si>
    <t xml:space="preserve"> ZECON ENGINEERING BERHAD</t>
  </si>
  <si>
    <t xml:space="preserve"> (Incorporated in Malaysia)</t>
  </si>
  <si>
    <t>- acquisition of subsidiaries</t>
  </si>
  <si>
    <t>Acquisition of subsidiaries, net of cash</t>
  </si>
  <si>
    <t>Proceeds from issuance of shares</t>
  </si>
  <si>
    <t>and revolving credit facilities</t>
  </si>
  <si>
    <t>Net current (liabilities)/assets</t>
  </si>
  <si>
    <t>- net loss for the period</t>
  </si>
  <si>
    <t>Net (loss)/profit for the period</t>
  </si>
  <si>
    <t>Operating (loss)/profit before working capital changes</t>
  </si>
  <si>
    <t>Cash used in operations</t>
  </si>
  <si>
    <t>Net cash used in operating activities</t>
  </si>
  <si>
    <t>Net cash generated from financing activities</t>
  </si>
  <si>
    <t xml:space="preserve">(Loss)/profit before taxation </t>
  </si>
  <si>
    <t>Financial Period</t>
  </si>
  <si>
    <t xml:space="preserve"> </t>
  </si>
  <si>
    <t>Proceeds from issuance of employees share option scheme</t>
  </si>
  <si>
    <t>FOR PERIOD ENDED 30 JUNE 2005</t>
  </si>
  <si>
    <t>30.6.2005</t>
  </si>
  <si>
    <t>30.6.2004</t>
  </si>
  <si>
    <t>As at 30 June 2005</t>
  </si>
  <si>
    <t>AS AT 30 JUNE 2005</t>
  </si>
  <si>
    <t>Increase in fixed deposits pledged for securities</t>
  </si>
  <si>
    <t>-ESOS</t>
  </si>
  <si>
    <t>(Repayment)/net proceeds from bankers' acceptances</t>
  </si>
  <si>
    <t>Loss from operations</t>
  </si>
  <si>
    <t>(Loss)/profit before taxation</t>
  </si>
  <si>
    <t>(Loss)/profit after taxation</t>
  </si>
  <si>
    <t>NET (DECREASE)/INCREASE IN CASH &amp;  CASH EQUIVALENTS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</si>
</sst>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85725</xdr:rowOff>
    </xdr:from>
    <xdr:to>
      <xdr:col>4</xdr:col>
      <xdr:colOff>95250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66675</xdr:rowOff>
    </xdr:from>
    <xdr:to>
      <xdr:col>7</xdr:col>
      <xdr:colOff>57150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3"/>
  <sheetViews>
    <sheetView tabSelected="1" workbookViewId="0" topLeftCell="A16">
      <selection activeCell="D34" sqref="D34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1.7109375" style="6" customWidth="1"/>
    <col min="8" max="8" width="12.421875" style="6" bestFit="1" customWidth="1"/>
    <col min="9" max="9" width="1.7109375" style="1" customWidth="1"/>
    <col min="10" max="10" width="9.00390625" style="6" customWidth="1"/>
    <col min="11" max="11" width="1.7109375" style="1" customWidth="1"/>
    <col min="12" max="12" width="12.421875" style="6" bestFit="1" customWidth="1"/>
    <col min="13" max="49" width="9.140625" style="6" customWidth="1"/>
    <col min="50" max="16384" width="9.140625" style="1" customWidth="1"/>
  </cols>
  <sheetData>
    <row r="1" ht="12.75"/>
    <row r="2" ht="12.75"/>
    <row r="3" spans="1:12" ht="12.75">
      <c r="A3" s="23" t="s">
        <v>131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3" t="s">
        <v>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3" t="s">
        <v>132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2.75">
      <c r="A7" s="23" t="s">
        <v>126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3" t="s">
        <v>148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ht="12.75">
      <c r="C9" s="3"/>
    </row>
    <row r="10" spans="3:12" ht="12.75">
      <c r="C10" s="3"/>
      <c r="F10" s="5"/>
      <c r="G10" s="19" t="s">
        <v>78</v>
      </c>
      <c r="H10" s="3"/>
      <c r="I10" s="3"/>
      <c r="J10" s="5"/>
      <c r="K10" s="19" t="s">
        <v>79</v>
      </c>
      <c r="L10" s="3"/>
    </row>
    <row r="11" spans="3:12" ht="12.75">
      <c r="C11" s="3"/>
      <c r="F11" s="19"/>
      <c r="G11" s="19"/>
      <c r="H11" s="19" t="s">
        <v>85</v>
      </c>
      <c r="I11" s="3"/>
      <c r="J11" s="19"/>
      <c r="K11" s="3"/>
      <c r="L11" s="19" t="s">
        <v>85</v>
      </c>
    </row>
    <row r="12" spans="3:12" ht="12.75">
      <c r="C12" s="3"/>
      <c r="F12" s="19" t="s">
        <v>62</v>
      </c>
      <c r="G12" s="19"/>
      <c r="H12" s="19" t="s">
        <v>63</v>
      </c>
      <c r="I12" s="3"/>
      <c r="J12" s="19" t="s">
        <v>65</v>
      </c>
      <c r="K12" s="3"/>
      <c r="L12" s="19" t="s">
        <v>66</v>
      </c>
    </row>
    <row r="13" spans="6:12" ht="12.75">
      <c r="F13" s="19" t="s">
        <v>63</v>
      </c>
      <c r="G13" s="19"/>
      <c r="H13" s="19" t="s">
        <v>11</v>
      </c>
      <c r="I13" s="3"/>
      <c r="J13" s="19" t="s">
        <v>66</v>
      </c>
      <c r="K13" s="3"/>
      <c r="L13" s="19" t="s">
        <v>11</v>
      </c>
    </row>
    <row r="14" spans="6:12" ht="12.75">
      <c r="F14" s="19" t="s">
        <v>64</v>
      </c>
      <c r="G14" s="19"/>
      <c r="H14" s="19" t="s">
        <v>64</v>
      </c>
      <c r="I14" s="3"/>
      <c r="J14" s="19" t="s">
        <v>67</v>
      </c>
      <c r="K14" s="3"/>
      <c r="L14" s="19" t="s">
        <v>12</v>
      </c>
    </row>
    <row r="15" spans="6:12" ht="12.75">
      <c r="F15" s="19" t="s">
        <v>149</v>
      </c>
      <c r="G15" s="19"/>
      <c r="H15" s="19" t="s">
        <v>150</v>
      </c>
      <c r="I15" s="3"/>
      <c r="J15" s="19" t="str">
        <f>F15</f>
        <v>30.6.2005</v>
      </c>
      <c r="K15" s="19"/>
      <c r="L15" s="19" t="str">
        <f>H15</f>
        <v>30.6.2004</v>
      </c>
    </row>
    <row r="16" spans="6:12" ht="12.75">
      <c r="F16" s="19" t="s">
        <v>86</v>
      </c>
      <c r="G16" s="19"/>
      <c r="H16" s="19" t="s">
        <v>86</v>
      </c>
      <c r="I16" s="5"/>
      <c r="J16" s="19" t="s">
        <v>86</v>
      </c>
      <c r="K16" s="3"/>
      <c r="L16" s="19" t="s">
        <v>86</v>
      </c>
    </row>
    <row r="17" ht="12.75">
      <c r="M17" s="8"/>
    </row>
    <row r="18" spans="1:13" ht="12.75">
      <c r="A18" s="1" t="s">
        <v>76</v>
      </c>
      <c r="F18" s="8">
        <v>19314</v>
      </c>
      <c r="G18" s="8"/>
      <c r="H18" s="8">
        <v>41280</v>
      </c>
      <c r="I18" s="2"/>
      <c r="J18" s="8">
        <v>42631</v>
      </c>
      <c r="K18" s="2"/>
      <c r="L18" s="8">
        <v>88533</v>
      </c>
      <c r="M18" s="8"/>
    </row>
    <row r="19" spans="6:13" ht="12.75">
      <c r="F19" s="8"/>
      <c r="G19" s="8"/>
      <c r="H19" s="8"/>
      <c r="I19" s="2"/>
      <c r="J19" s="8"/>
      <c r="K19" s="2"/>
      <c r="L19" s="8"/>
      <c r="M19" s="8"/>
    </row>
    <row r="20" spans="1:13" ht="12.75">
      <c r="A20" s="1" t="s">
        <v>75</v>
      </c>
      <c r="F20" s="6">
        <v>-16763</v>
      </c>
      <c r="H20" s="6">
        <v>-37017</v>
      </c>
      <c r="J20" s="8">
        <v>-38118</v>
      </c>
      <c r="L20" s="6">
        <v>-80689</v>
      </c>
      <c r="M20" s="8"/>
    </row>
    <row r="21" spans="6:13" ht="12.75">
      <c r="F21" s="9"/>
      <c r="H21" s="9"/>
      <c r="J21" s="9"/>
      <c r="L21" s="9"/>
      <c r="M21" s="8"/>
    </row>
    <row r="22" spans="1:13" ht="12.75">
      <c r="A22" s="1" t="s">
        <v>77</v>
      </c>
      <c r="F22" s="6">
        <f>SUM(F18:F21)</f>
        <v>2551</v>
      </c>
      <c r="H22" s="6">
        <f>SUM(H18:H20)</f>
        <v>4263</v>
      </c>
      <c r="J22" s="6">
        <f>SUM(J18:J20)</f>
        <v>4513</v>
      </c>
      <c r="L22" s="6">
        <f>SUM(L18:L20)</f>
        <v>7844</v>
      </c>
      <c r="M22" s="8"/>
    </row>
    <row r="23" spans="10:13" ht="12.75">
      <c r="J23" s="8"/>
      <c r="M23" s="8"/>
    </row>
    <row r="24" spans="1:13" ht="12.75">
      <c r="A24" s="1" t="s">
        <v>35</v>
      </c>
      <c r="F24" s="6">
        <v>126</v>
      </c>
      <c r="H24" s="6">
        <v>357</v>
      </c>
      <c r="J24" s="8">
        <v>413</v>
      </c>
      <c r="L24" s="6">
        <v>1061</v>
      </c>
      <c r="M24" s="8"/>
    </row>
    <row r="25" spans="1:13" ht="12.75">
      <c r="A25" s="1" t="s">
        <v>18</v>
      </c>
      <c r="F25" s="6">
        <v>-3219</v>
      </c>
      <c r="H25" s="6">
        <v>-4477</v>
      </c>
      <c r="J25" s="8">
        <v>-8615</v>
      </c>
      <c r="L25" s="6">
        <v>-9035</v>
      </c>
      <c r="M25" s="8"/>
    </row>
    <row r="26" spans="1:13" ht="12.75">
      <c r="A26" s="1" t="s">
        <v>34</v>
      </c>
      <c r="F26" s="9">
        <v>-7</v>
      </c>
      <c r="H26" s="9">
        <v>-291</v>
      </c>
      <c r="J26" s="9">
        <v>-23</v>
      </c>
      <c r="L26" s="9">
        <v>-300</v>
      </c>
      <c r="M26" s="8"/>
    </row>
    <row r="27" spans="10:13" ht="12.75">
      <c r="J27" s="8"/>
      <c r="M27" s="8"/>
    </row>
    <row r="28" spans="1:13" ht="12.75">
      <c r="A28" s="1" t="s">
        <v>156</v>
      </c>
      <c r="F28" s="6">
        <f>SUM(F22:F26)</f>
        <v>-549</v>
      </c>
      <c r="H28" s="6">
        <f>SUM(H22:H26)</f>
        <v>-148</v>
      </c>
      <c r="J28" s="8">
        <f>SUM(J22:J27)</f>
        <v>-3712</v>
      </c>
      <c r="L28" s="6">
        <f>SUM(L22:L26)</f>
        <v>-430</v>
      </c>
      <c r="M28" s="8"/>
    </row>
    <row r="29" spans="10:13" ht="12.75">
      <c r="J29" s="8"/>
      <c r="M29" s="8"/>
    </row>
    <row r="30" spans="1:13" ht="12.75">
      <c r="A30" s="1" t="s">
        <v>36</v>
      </c>
      <c r="F30" s="6">
        <v>-2078</v>
      </c>
      <c r="H30" s="6">
        <v>-1776</v>
      </c>
      <c r="J30" s="8">
        <v>-3309</v>
      </c>
      <c r="L30" s="6">
        <v>-3216</v>
      </c>
      <c r="M30" s="8"/>
    </row>
    <row r="31" spans="1:13" ht="12.75">
      <c r="A31" s="1" t="s">
        <v>89</v>
      </c>
      <c r="F31" s="6">
        <v>23</v>
      </c>
      <c r="H31" s="6">
        <v>8</v>
      </c>
      <c r="J31" s="8">
        <v>39</v>
      </c>
      <c r="L31" s="6">
        <v>33</v>
      </c>
      <c r="M31" s="8"/>
    </row>
    <row r="32" spans="1:13" ht="12.75">
      <c r="A32" s="1" t="s">
        <v>29</v>
      </c>
      <c r="F32" s="6">
        <v>808</v>
      </c>
      <c r="H32" s="6">
        <v>2241</v>
      </c>
      <c r="J32" s="8">
        <v>2193</v>
      </c>
      <c r="L32" s="6">
        <v>4102</v>
      </c>
      <c r="M32" s="8"/>
    </row>
    <row r="33" spans="6:13" ht="12.75">
      <c r="F33" s="9"/>
      <c r="H33" s="9"/>
      <c r="J33" s="9"/>
      <c r="L33" s="9"/>
      <c r="M33" s="8"/>
    </row>
    <row r="34" spans="1:13" ht="12.75">
      <c r="A34" s="1" t="s">
        <v>157</v>
      </c>
      <c r="F34" s="6">
        <f>SUM(F28:F32)</f>
        <v>-1796</v>
      </c>
      <c r="H34" s="6">
        <f>SUM(H28:H32)</f>
        <v>325</v>
      </c>
      <c r="J34" s="8">
        <f>SUM(J28:J33)</f>
        <v>-4789</v>
      </c>
      <c r="L34" s="6">
        <f>SUM(L28:L32)</f>
        <v>489</v>
      </c>
      <c r="M34" s="8"/>
    </row>
    <row r="35" spans="10:13" ht="12.75">
      <c r="J35" s="8"/>
      <c r="M35" s="8"/>
    </row>
    <row r="36" spans="1:13" ht="12.75">
      <c r="A36" s="1" t="s">
        <v>42</v>
      </c>
      <c r="F36" s="6">
        <v>-5</v>
      </c>
      <c r="H36" s="6">
        <v>-88</v>
      </c>
      <c r="J36" s="8">
        <v>-10</v>
      </c>
      <c r="L36" s="6">
        <v>-176</v>
      </c>
      <c r="M36" s="8"/>
    </row>
    <row r="37" spans="6:13" ht="12.75">
      <c r="F37" s="9"/>
      <c r="H37" s="9"/>
      <c r="J37" s="9"/>
      <c r="L37" s="9"/>
      <c r="M37" s="8"/>
    </row>
    <row r="38" spans="1:13" ht="12.75">
      <c r="A38" s="1" t="s">
        <v>158</v>
      </c>
      <c r="F38" s="6">
        <f>SUM(F34:F36)</f>
        <v>-1801</v>
      </c>
      <c r="H38" s="6">
        <f>H34+H36</f>
        <v>237</v>
      </c>
      <c r="J38" s="8">
        <f>SUM(J34:J37)</f>
        <v>-4799</v>
      </c>
      <c r="L38" s="6">
        <f>SUM(L34:L36)</f>
        <v>313</v>
      </c>
      <c r="M38" s="8"/>
    </row>
    <row r="39" spans="10:13" ht="12.75">
      <c r="J39" s="8"/>
      <c r="M39" s="8"/>
    </row>
    <row r="40" spans="1:13" ht="12.75">
      <c r="A40" s="1" t="s">
        <v>49</v>
      </c>
      <c r="F40" s="6">
        <v>-85</v>
      </c>
      <c r="H40" s="6">
        <v>-3</v>
      </c>
      <c r="J40" s="8">
        <v>-17</v>
      </c>
      <c r="L40" s="6">
        <v>10</v>
      </c>
      <c r="M40" s="8"/>
    </row>
    <row r="41" spans="10:13" ht="12.75">
      <c r="J41" s="8"/>
      <c r="M41" s="8"/>
    </row>
    <row r="42" spans="1:13" ht="13.5" thickBot="1">
      <c r="A42" s="1" t="s">
        <v>139</v>
      </c>
      <c r="F42" s="10">
        <f>SUM(F38:F40)</f>
        <v>-1886</v>
      </c>
      <c r="H42" s="10">
        <f>SUM(H38:H40)</f>
        <v>234</v>
      </c>
      <c r="J42" s="10">
        <f>SUM(J38:J41)</f>
        <v>-4816</v>
      </c>
      <c r="L42" s="10">
        <f>SUM(L38:L40)</f>
        <v>323</v>
      </c>
      <c r="M42" s="8"/>
    </row>
    <row r="43" ht="13.5" thickTop="1">
      <c r="M43" s="8"/>
    </row>
    <row r="44" spans="1:13" ht="12.75">
      <c r="A44" s="3" t="s">
        <v>0</v>
      </c>
      <c r="M44" s="8"/>
    </row>
    <row r="46" spans="1:12" ht="12.75">
      <c r="A46" s="1" t="s">
        <v>1</v>
      </c>
      <c r="D46" s="1" t="s">
        <v>146</v>
      </c>
      <c r="F46" s="16">
        <v>-2</v>
      </c>
      <c r="G46" s="16"/>
      <c r="H46" s="16">
        <v>0.32</v>
      </c>
      <c r="I46" s="16"/>
      <c r="J46" s="16">
        <v>-6</v>
      </c>
      <c r="K46" s="16"/>
      <c r="L46" s="16">
        <v>0.44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2</v>
      </c>
      <c r="F48" s="16">
        <v>-2</v>
      </c>
      <c r="G48" s="16"/>
      <c r="H48" s="16">
        <v>0.32</v>
      </c>
      <c r="I48" s="16"/>
      <c r="J48" s="16">
        <v>-6</v>
      </c>
      <c r="K48" s="16"/>
      <c r="L48" s="16">
        <v>0.44</v>
      </c>
    </row>
    <row r="50" ht="12.75">
      <c r="A50" s="1" t="s">
        <v>39</v>
      </c>
    </row>
    <row r="51" ht="12.75">
      <c r="A51" s="1" t="s">
        <v>91</v>
      </c>
    </row>
    <row r="63" spans="6:12" ht="12.75">
      <c r="F63" s="18"/>
      <c r="G63" s="18"/>
      <c r="H63" s="18"/>
      <c r="I63" s="18"/>
      <c r="J63" s="18"/>
      <c r="L63" s="18"/>
    </row>
    <row r="203" ht="12" customHeight="1"/>
  </sheetData>
  <sheetProtection/>
  <mergeCells count="5">
    <mergeCell ref="A7:L7"/>
    <mergeCell ref="A8:L8"/>
    <mergeCell ref="A3:L3"/>
    <mergeCell ref="A4:L4"/>
    <mergeCell ref="A5:L5"/>
  </mergeCells>
  <printOptions/>
  <pageMargins left="0.196850393700787" right="0" top="0.590551181102362" bottom="0.590551181102362" header="0.511811023622047" footer="0.118110236220472"/>
  <pageSetup fitToHeight="1" fitToWidth="1" horizontalDpi="360" verticalDpi="36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0"/>
  <sheetViews>
    <sheetView workbookViewId="0" topLeftCell="A42">
      <selection activeCell="E78" sqref="E78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4.00390625" style="6" bestFit="1" customWidth="1"/>
    <col min="6" max="6" width="1.710937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23" t="s">
        <v>130</v>
      </c>
      <c r="B3" s="23"/>
      <c r="C3" s="23"/>
      <c r="D3" s="23"/>
      <c r="E3" s="23"/>
      <c r="F3" s="23"/>
      <c r="G3" s="23"/>
    </row>
    <row r="4" spans="1:7" ht="12.75">
      <c r="A4" s="23" t="s">
        <v>82</v>
      </c>
      <c r="B4" s="23"/>
      <c r="C4" s="23"/>
      <c r="D4" s="23"/>
      <c r="E4" s="23"/>
      <c r="F4" s="23"/>
      <c r="G4" s="23"/>
    </row>
    <row r="5" spans="1:7" ht="12.75">
      <c r="A5" s="23" t="s">
        <v>83</v>
      </c>
      <c r="B5" s="23"/>
      <c r="C5" s="23"/>
      <c r="D5" s="23"/>
      <c r="E5" s="23"/>
      <c r="F5" s="23"/>
      <c r="G5" s="23"/>
    </row>
    <row r="6" ht="6.75" customHeight="1"/>
    <row r="7" spans="1:7" ht="12.75">
      <c r="A7" s="23" t="s">
        <v>125</v>
      </c>
      <c r="B7" s="23"/>
      <c r="C7" s="23"/>
      <c r="D7" s="23"/>
      <c r="E7" s="23"/>
      <c r="F7" s="23"/>
      <c r="G7" s="23"/>
    </row>
    <row r="8" spans="1:7" ht="12.75">
      <c r="A8" s="23" t="s">
        <v>152</v>
      </c>
      <c r="B8" s="23"/>
      <c r="C8" s="23"/>
      <c r="D8" s="23"/>
      <c r="E8" s="23"/>
      <c r="F8" s="23"/>
      <c r="G8" s="23"/>
    </row>
    <row r="9" ht="8.25" customHeight="1"/>
    <row r="10" spans="5:7" ht="12.75">
      <c r="E10" s="19" t="s">
        <v>61</v>
      </c>
      <c r="F10" s="3"/>
      <c r="G10" s="19" t="s">
        <v>72</v>
      </c>
    </row>
    <row r="11" spans="5:7" ht="12.75">
      <c r="E11" s="19" t="s">
        <v>81</v>
      </c>
      <c r="F11" s="3"/>
      <c r="G11" s="19" t="s">
        <v>81</v>
      </c>
    </row>
    <row r="12" spans="4:7" ht="12.75">
      <c r="D12" s="4"/>
      <c r="E12" s="5" t="s">
        <v>145</v>
      </c>
      <c r="F12" s="3"/>
      <c r="G12" s="5" t="s">
        <v>73</v>
      </c>
    </row>
    <row r="13" spans="4:7" ht="12.75">
      <c r="D13" s="4"/>
      <c r="E13" s="19" t="str">
        <f>'KLSE-PL'!F15</f>
        <v>30.6.2005</v>
      </c>
      <c r="F13" s="19"/>
      <c r="G13" s="19" t="s">
        <v>90</v>
      </c>
    </row>
    <row r="14" spans="4:7" ht="12.75">
      <c r="D14" s="4"/>
      <c r="E14" s="19" t="s">
        <v>84</v>
      </c>
      <c r="F14" s="3"/>
      <c r="G14" s="19" t="s">
        <v>84</v>
      </c>
    </row>
    <row r="15" spans="1:7" ht="12.75">
      <c r="A15" s="3" t="s">
        <v>110</v>
      </c>
      <c r="D15" s="4"/>
      <c r="E15" s="7"/>
      <c r="G15" s="7"/>
    </row>
    <row r="16" spans="4:7" ht="12.75">
      <c r="D16" s="4"/>
      <c r="E16" s="7"/>
      <c r="G16" s="7"/>
    </row>
    <row r="17" spans="1:7" ht="12.75">
      <c r="A17" s="1" t="s">
        <v>5</v>
      </c>
      <c r="D17" s="4"/>
      <c r="E17" s="6">
        <v>23469</v>
      </c>
      <c r="G17" s="6">
        <v>16421</v>
      </c>
    </row>
    <row r="18" spans="1:7" ht="12.75">
      <c r="A18" s="1" t="s">
        <v>7</v>
      </c>
      <c r="D18" s="4"/>
      <c r="E18" s="6">
        <v>169974</v>
      </c>
      <c r="G18" s="6">
        <v>11634</v>
      </c>
    </row>
    <row r="19" spans="1:7" ht="12.75">
      <c r="A19" s="1" t="s">
        <v>8</v>
      </c>
      <c r="D19" s="4"/>
      <c r="E19" s="6">
        <v>471</v>
      </c>
      <c r="G19" s="6">
        <v>443</v>
      </c>
    </row>
    <row r="20" spans="1:7" ht="12.75">
      <c r="A20" s="1" t="s">
        <v>129</v>
      </c>
      <c r="D20" s="4"/>
      <c r="E20" s="6">
        <v>13081</v>
      </c>
      <c r="G20" s="6">
        <v>0</v>
      </c>
    </row>
    <row r="21" spans="1:7" ht="12.75">
      <c r="A21" s="1" t="s">
        <v>55</v>
      </c>
      <c r="D21" s="4"/>
      <c r="E21" s="6">
        <v>1959</v>
      </c>
      <c r="G21" s="6">
        <v>1959</v>
      </c>
    </row>
    <row r="22" spans="1:7" ht="12.75">
      <c r="A22" s="1" t="s">
        <v>43</v>
      </c>
      <c r="D22" s="4"/>
      <c r="E22" s="9">
        <v>4042</v>
      </c>
      <c r="G22" s="9">
        <v>1712</v>
      </c>
    </row>
    <row r="23" spans="4:7" ht="12.75">
      <c r="D23" s="4"/>
      <c r="E23" s="8">
        <f>SUM(E17:E22)</f>
        <v>212996</v>
      </c>
      <c r="G23" s="8">
        <f>SUM(G17:G22)</f>
        <v>32169</v>
      </c>
    </row>
    <row r="24" spans="1:4" ht="12.75">
      <c r="A24" s="3" t="s">
        <v>68</v>
      </c>
      <c r="D24" s="4"/>
    </row>
    <row r="25" spans="2:7" ht="12.75">
      <c r="B25" s="1" t="s">
        <v>94</v>
      </c>
      <c r="D25" s="4"/>
      <c r="E25" s="15">
        <v>2889</v>
      </c>
      <c r="G25" s="15">
        <v>241</v>
      </c>
    </row>
    <row r="26" spans="2:7" ht="12.75">
      <c r="B26" s="1" t="s">
        <v>13</v>
      </c>
      <c r="D26" s="4"/>
      <c r="E26" s="11">
        <f>6120+2048</f>
        <v>8168</v>
      </c>
      <c r="G26" s="11">
        <v>1270</v>
      </c>
    </row>
    <row r="27" spans="2:7" ht="12.75">
      <c r="B27" s="1" t="s">
        <v>6</v>
      </c>
      <c r="D27" s="4"/>
      <c r="E27" s="11">
        <f>16545+478</f>
        <v>17023</v>
      </c>
      <c r="G27" s="11">
        <v>16627</v>
      </c>
    </row>
    <row r="28" spans="2:7" ht="12.75">
      <c r="B28" s="1" t="s">
        <v>60</v>
      </c>
      <c r="D28" s="4"/>
      <c r="E28" s="11">
        <v>12840</v>
      </c>
      <c r="G28" s="11">
        <v>13692</v>
      </c>
    </row>
    <row r="29" spans="2:7" ht="12.75">
      <c r="B29" s="1" t="s">
        <v>14</v>
      </c>
      <c r="D29" s="4"/>
      <c r="E29" s="11">
        <f>114778-2048</f>
        <v>112730</v>
      </c>
      <c r="G29" s="11">
        <v>176940</v>
      </c>
    </row>
    <row r="30" spans="2:7" ht="12.75">
      <c r="B30" s="1" t="s">
        <v>15</v>
      </c>
      <c r="D30" s="4"/>
      <c r="E30" s="11">
        <v>11875</v>
      </c>
      <c r="G30" s="11">
        <v>23533</v>
      </c>
    </row>
    <row r="31" spans="2:7" ht="12.75">
      <c r="B31" s="1" t="s">
        <v>95</v>
      </c>
      <c r="D31" s="4"/>
      <c r="E31" s="11">
        <v>0</v>
      </c>
      <c r="G31" s="11">
        <v>239</v>
      </c>
    </row>
    <row r="32" spans="2:8" ht="12.75">
      <c r="B32" s="1" t="s">
        <v>9</v>
      </c>
      <c r="D32" s="4"/>
      <c r="E32" s="11">
        <v>19658</v>
      </c>
      <c r="G32" s="11">
        <v>18545</v>
      </c>
      <c r="H32" s="6"/>
    </row>
    <row r="33" spans="2:7" ht="12.75">
      <c r="B33" s="1" t="s">
        <v>87</v>
      </c>
      <c r="D33" s="4"/>
      <c r="E33" s="11">
        <v>453</v>
      </c>
      <c r="G33" s="11">
        <v>8953</v>
      </c>
    </row>
    <row r="34" spans="4:7" ht="12.75">
      <c r="D34" s="4"/>
      <c r="E34" s="12">
        <f>SUM(E25:E33)</f>
        <v>185636</v>
      </c>
      <c r="G34" s="12">
        <f>SUM(G25:G33)</f>
        <v>260040</v>
      </c>
    </row>
    <row r="35" spans="4:7" ht="5.25" customHeight="1">
      <c r="D35" s="4"/>
      <c r="E35" s="11"/>
      <c r="G35" s="11"/>
    </row>
    <row r="36" spans="1:7" ht="12.75">
      <c r="A36" s="3" t="s">
        <v>69</v>
      </c>
      <c r="D36" s="4"/>
      <c r="E36" s="11"/>
      <c r="G36" s="11"/>
    </row>
    <row r="37" spans="2:7" ht="12.75">
      <c r="B37" s="1" t="s">
        <v>96</v>
      </c>
      <c r="D37" s="4"/>
      <c r="E37" s="11">
        <v>152861</v>
      </c>
      <c r="G37" s="11">
        <v>110566</v>
      </c>
    </row>
    <row r="38" spans="2:7" ht="12.75" hidden="1">
      <c r="B38" s="1" t="s">
        <v>74</v>
      </c>
      <c r="D38" s="4"/>
      <c r="E38" s="11"/>
      <c r="G38" s="11"/>
    </row>
    <row r="39" spans="2:7" ht="12.75">
      <c r="B39" s="1" t="s">
        <v>97</v>
      </c>
      <c r="D39" s="4"/>
      <c r="E39" s="11">
        <v>60973</v>
      </c>
      <c r="G39" s="11">
        <v>43280</v>
      </c>
    </row>
    <row r="40" spans="2:7" ht="12.75">
      <c r="B40" s="1" t="s">
        <v>74</v>
      </c>
      <c r="D40" s="4"/>
      <c r="E40" s="11">
        <v>33631</v>
      </c>
      <c r="G40" s="11">
        <v>32332</v>
      </c>
    </row>
    <row r="41" spans="2:7" ht="12.75">
      <c r="B41" s="1" t="s">
        <v>98</v>
      </c>
      <c r="D41" s="4"/>
      <c r="E41" s="11">
        <v>4401</v>
      </c>
      <c r="G41" s="11">
        <v>13312</v>
      </c>
    </row>
    <row r="42" spans="2:7" ht="12.75">
      <c r="B42" s="1" t="s">
        <v>100</v>
      </c>
      <c r="D42" s="4"/>
      <c r="E42" s="11">
        <f>8707-1038</f>
        <v>7669</v>
      </c>
      <c r="G42" s="11">
        <v>1179</v>
      </c>
    </row>
    <row r="43" spans="2:7" ht="12.75">
      <c r="B43" s="1" t="s">
        <v>99</v>
      </c>
      <c r="D43" s="4"/>
      <c r="E43" s="13">
        <v>1796</v>
      </c>
      <c r="G43" s="13">
        <v>459</v>
      </c>
    </row>
    <row r="44" spans="4:7" ht="12.75">
      <c r="D44" s="4"/>
      <c r="E44" s="13">
        <f>SUM(E37:E43)</f>
        <v>261331</v>
      </c>
      <c r="G44" s="13">
        <f>SUM(G37:G43)</f>
        <v>201128</v>
      </c>
    </row>
    <row r="45" ht="6.75" customHeight="1">
      <c r="D45" s="4"/>
    </row>
    <row r="46" spans="1:7" ht="12.75">
      <c r="A46" s="3" t="s">
        <v>137</v>
      </c>
      <c r="D46" s="4"/>
      <c r="E46" s="6">
        <f>E34-E44</f>
        <v>-75695</v>
      </c>
      <c r="G46" s="6">
        <f>G34-G44</f>
        <v>58912</v>
      </c>
    </row>
    <row r="47" spans="4:7" ht="13.5" thickBot="1">
      <c r="D47" s="4"/>
      <c r="E47" s="10">
        <f>E46+E23</f>
        <v>137301</v>
      </c>
      <c r="G47" s="10">
        <f>G46+G23</f>
        <v>91081</v>
      </c>
    </row>
    <row r="48" ht="7.5" customHeight="1" thickTop="1">
      <c r="D48" s="4"/>
    </row>
    <row r="49" spans="1:4" ht="12.75">
      <c r="A49" s="3" t="s">
        <v>109</v>
      </c>
      <c r="D49" s="4"/>
    </row>
    <row r="50" spans="1:7" ht="12.75">
      <c r="A50" s="1" t="s">
        <v>107</v>
      </c>
      <c r="D50" s="4"/>
      <c r="E50" s="6">
        <v>88337</v>
      </c>
      <c r="G50" s="6">
        <v>72790</v>
      </c>
    </row>
    <row r="51" spans="1:7" ht="12.75">
      <c r="A51" s="1" t="s">
        <v>70</v>
      </c>
      <c r="D51" s="4"/>
      <c r="E51" s="9"/>
      <c r="G51" s="9"/>
    </row>
    <row r="52" spans="2:7" ht="12.75">
      <c r="B52" s="1" t="s">
        <v>103</v>
      </c>
      <c r="D52" s="4"/>
      <c r="E52" s="11">
        <v>693</v>
      </c>
      <c r="G52" s="11">
        <v>693</v>
      </c>
    </row>
    <row r="53" spans="2:7" ht="12.75">
      <c r="B53" s="1" t="s">
        <v>102</v>
      </c>
      <c r="D53" s="4"/>
      <c r="E53" s="11">
        <v>-6</v>
      </c>
      <c r="G53" s="11">
        <v>-6</v>
      </c>
    </row>
    <row r="54" spans="2:7" ht="12.75">
      <c r="B54" s="1" t="s">
        <v>101</v>
      </c>
      <c r="D54" s="7"/>
      <c r="E54" s="11">
        <v>11049</v>
      </c>
      <c r="G54" s="11">
        <v>104</v>
      </c>
    </row>
    <row r="55" spans="2:7" ht="12.75">
      <c r="B55" s="1" t="s">
        <v>104</v>
      </c>
      <c r="D55" s="4"/>
      <c r="E55" s="11">
        <v>24253</v>
      </c>
      <c r="G55" s="11">
        <v>0</v>
      </c>
    </row>
    <row r="56" spans="2:10" ht="12.75">
      <c r="B56" s="1" t="s">
        <v>105</v>
      </c>
      <c r="D56" s="4"/>
      <c r="E56" s="13">
        <f>'KLSE-SE'!M23</f>
        <v>7522</v>
      </c>
      <c r="G56" s="13">
        <v>12338</v>
      </c>
      <c r="I56" s="6"/>
      <c r="J56" s="6"/>
    </row>
    <row r="57" spans="4:9" ht="12.75">
      <c r="D57" s="4"/>
      <c r="E57" s="14">
        <f>SUM(E52:E56)</f>
        <v>43511</v>
      </c>
      <c r="G57" s="14">
        <f>SUM(G52:G56)</f>
        <v>13129</v>
      </c>
      <c r="I57" s="6"/>
    </row>
    <row r="58" spans="1:9" ht="12.75">
      <c r="A58" s="3" t="s">
        <v>37</v>
      </c>
      <c r="D58" s="4"/>
      <c r="E58" s="8">
        <f>E57+E50</f>
        <v>131848</v>
      </c>
      <c r="G58" s="8">
        <f>G57+G50</f>
        <v>85919</v>
      </c>
      <c r="I58" s="6"/>
    </row>
    <row r="59" ht="5.25" customHeight="1">
      <c r="D59" s="4"/>
    </row>
    <row r="60" spans="1:7" ht="12.75">
      <c r="A60" s="3" t="s">
        <v>108</v>
      </c>
      <c r="D60" s="4"/>
      <c r="E60" s="6">
        <v>3166</v>
      </c>
      <c r="G60" s="6">
        <v>2875</v>
      </c>
    </row>
    <row r="61" ht="5.25" customHeight="1">
      <c r="D61" s="4"/>
    </row>
    <row r="62" spans="1:4" ht="12.75">
      <c r="A62" s="3" t="s">
        <v>10</v>
      </c>
      <c r="D62" s="4"/>
    </row>
    <row r="63" spans="1:8" ht="12.75">
      <c r="A63" s="1" t="s">
        <v>100</v>
      </c>
      <c r="D63" s="4"/>
      <c r="E63" s="6">
        <v>1038</v>
      </c>
      <c r="G63" s="6">
        <v>1038</v>
      </c>
      <c r="H63" s="6"/>
    </row>
    <row r="64" spans="1:8" ht="12.75">
      <c r="A64" s="1" t="s">
        <v>106</v>
      </c>
      <c r="D64" s="4"/>
      <c r="E64" s="6">
        <v>1249</v>
      </c>
      <c r="G64" s="6">
        <v>1249</v>
      </c>
      <c r="H64" s="6"/>
    </row>
    <row r="65" spans="4:7" ht="13.5" thickBot="1">
      <c r="D65" s="7"/>
      <c r="E65" s="10">
        <f>SUM(E58:E64)</f>
        <v>137301</v>
      </c>
      <c r="G65" s="10">
        <f>SUM(G58:G64)</f>
        <v>91081</v>
      </c>
    </row>
    <row r="66" spans="4:7" ht="8.25" customHeight="1" thickTop="1">
      <c r="D66" s="4"/>
      <c r="E66" s="8"/>
      <c r="G66" s="8"/>
    </row>
    <row r="67" spans="1:7" ht="12.75">
      <c r="A67" s="3" t="s">
        <v>71</v>
      </c>
      <c r="D67" s="4"/>
      <c r="E67" s="16">
        <f>(E58-E22)/E50</f>
        <v>1.446800321496089</v>
      </c>
      <c r="F67" s="6"/>
      <c r="G67" s="16">
        <f>(G58-G22)/G50</f>
        <v>1.1568484681961808</v>
      </c>
    </row>
    <row r="68" spans="1:7" ht="12.75">
      <c r="A68" s="3"/>
      <c r="D68" s="4"/>
      <c r="E68" s="16"/>
      <c r="F68" s="6"/>
      <c r="G68" s="16"/>
    </row>
    <row r="69" spans="1:4" ht="12.75">
      <c r="A69" s="1" t="s">
        <v>40</v>
      </c>
      <c r="D69" s="4"/>
    </row>
    <row r="70" ht="12.75">
      <c r="A70" s="1" t="s">
        <v>91</v>
      </c>
    </row>
    <row r="203" ht="12" customHeight="1"/>
  </sheetData>
  <mergeCells count="5">
    <mergeCell ref="A3:G3"/>
    <mergeCell ref="A7:G7"/>
    <mergeCell ref="A8:G8"/>
    <mergeCell ref="A4:G4"/>
    <mergeCell ref="A5:G5"/>
  </mergeCells>
  <printOptions/>
  <pageMargins left="0.787401575" right="0.590551181" top="0.143700787" bottom="0" header="0.36" footer="0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6"/>
  <sheetViews>
    <sheetView workbookViewId="0" topLeftCell="A11">
      <selection activeCell="M44" sqref="M44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3" width="9.140625" style="6" customWidth="1"/>
    <col min="4" max="4" width="2.00390625" style="6" customWidth="1"/>
    <col min="5" max="5" width="9.00390625" style="6" customWidth="1"/>
    <col min="6" max="6" width="1.7109375" style="6" customWidth="1"/>
    <col min="7" max="7" width="10.140625" style="6" bestFit="1" customWidth="1"/>
    <col min="8" max="8" width="1.7109375" style="6" customWidth="1"/>
    <col min="9" max="9" width="8.28125" style="6" bestFit="1" customWidth="1"/>
    <col min="10" max="10" width="1.7109375" style="6" customWidth="1"/>
    <col min="11" max="11" width="11.7109375" style="6" bestFit="1" customWidth="1"/>
    <col min="12" max="12" width="1.8515625" style="6" customWidth="1"/>
    <col min="13" max="13" width="11.28125" style="6" bestFit="1" customWidth="1"/>
    <col min="14" max="14" width="1.7109375" style="6" customWidth="1"/>
    <col min="15" max="20" width="9.140625" style="6" customWidth="1"/>
    <col min="21" max="16384" width="9.140625" style="1" customWidth="1"/>
  </cols>
  <sheetData>
    <row r="1" ht="12.75"/>
    <row r="2" ht="12.75"/>
    <row r="3" spans="1:15" ht="12.7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7" spans="1:15" ht="12.75">
      <c r="A7" s="23" t="s">
        <v>127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24" t="s">
        <v>148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ht="12.75">
      <c r="B9" s="5"/>
    </row>
    <row r="10" spans="3:15" ht="13.5">
      <c r="C10" s="5"/>
      <c r="D10" s="5"/>
      <c r="F10" s="5"/>
      <c r="G10" s="5"/>
      <c r="H10" s="5"/>
      <c r="I10" s="5"/>
      <c r="J10" s="5"/>
      <c r="K10" s="5"/>
      <c r="L10" s="5"/>
      <c r="M10" s="21" t="s">
        <v>124</v>
      </c>
      <c r="N10" s="5"/>
      <c r="O10" s="5"/>
    </row>
    <row r="11" spans="3:15" ht="12.75">
      <c r="C11" s="19" t="s">
        <v>26</v>
      </c>
      <c r="D11" s="19"/>
      <c r="E11" s="19" t="s">
        <v>30</v>
      </c>
      <c r="F11" s="19"/>
      <c r="G11" s="19" t="s">
        <v>50</v>
      </c>
      <c r="H11" s="19"/>
      <c r="I11" s="19" t="s">
        <v>4</v>
      </c>
      <c r="J11" s="19"/>
      <c r="K11" s="19" t="s">
        <v>27</v>
      </c>
      <c r="L11" s="19"/>
      <c r="M11" s="19" t="s">
        <v>28</v>
      </c>
      <c r="N11" s="19"/>
      <c r="O11" s="5"/>
    </row>
    <row r="12" spans="3:15" ht="12.75">
      <c r="C12" s="19" t="s">
        <v>115</v>
      </c>
      <c r="D12" s="19"/>
      <c r="E12" s="19" t="s">
        <v>116</v>
      </c>
      <c r="F12" s="19"/>
      <c r="G12" s="19" t="s">
        <v>117</v>
      </c>
      <c r="H12" s="19"/>
      <c r="I12" s="19" t="s">
        <v>117</v>
      </c>
      <c r="J12" s="19"/>
      <c r="K12" s="19" t="s">
        <v>118</v>
      </c>
      <c r="L12" s="19"/>
      <c r="M12" s="19" t="s">
        <v>119</v>
      </c>
      <c r="N12" s="19"/>
      <c r="O12" s="19" t="s">
        <v>47</v>
      </c>
    </row>
    <row r="13" spans="3:15" ht="12.75">
      <c r="C13" s="19" t="s">
        <v>84</v>
      </c>
      <c r="D13" s="19"/>
      <c r="E13" s="19" t="s">
        <v>84</v>
      </c>
      <c r="F13" s="19"/>
      <c r="G13" s="19" t="s">
        <v>84</v>
      </c>
      <c r="H13" s="19"/>
      <c r="I13" s="19" t="s">
        <v>84</v>
      </c>
      <c r="J13" s="19"/>
      <c r="K13" s="19" t="s">
        <v>84</v>
      </c>
      <c r="L13" s="19"/>
      <c r="M13" s="19" t="s">
        <v>84</v>
      </c>
      <c r="N13" s="19"/>
      <c r="O13" s="19" t="s">
        <v>84</v>
      </c>
    </row>
    <row r="15" spans="1:15" ht="12.75">
      <c r="A15" s="1" t="s">
        <v>92</v>
      </c>
      <c r="C15" s="6">
        <f>C36</f>
        <v>72790</v>
      </c>
      <c r="E15" s="6">
        <f>E36</f>
        <v>0</v>
      </c>
      <c r="G15" s="6">
        <f>G36</f>
        <v>693</v>
      </c>
      <c r="I15" s="6">
        <f>I36</f>
        <v>-6</v>
      </c>
      <c r="K15" s="6">
        <f>K36</f>
        <v>104</v>
      </c>
      <c r="M15" s="6">
        <f>M36</f>
        <v>12338</v>
      </c>
      <c r="O15" s="6">
        <f>SUM(C15:N15)</f>
        <v>85919</v>
      </c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2.75">
      <c r="A17" s="1" t="s">
        <v>122</v>
      </c>
    </row>
    <row r="18" spans="2:15" ht="12.75">
      <c r="B18" s="20" t="s">
        <v>138</v>
      </c>
      <c r="C18" s="6">
        <v>0</v>
      </c>
      <c r="E18" s="6">
        <v>0</v>
      </c>
      <c r="G18" s="6">
        <v>0</v>
      </c>
      <c r="I18" s="6">
        <v>0</v>
      </c>
      <c r="K18" s="6">
        <v>0</v>
      </c>
      <c r="M18" s="6">
        <f>'KLSE-PL'!J42</f>
        <v>-4816</v>
      </c>
      <c r="O18" s="6">
        <f>SUM(C18:M18)</f>
        <v>-4816</v>
      </c>
    </row>
    <row r="19" spans="2:15" ht="12.75">
      <c r="B19" s="20" t="s">
        <v>123</v>
      </c>
      <c r="C19" s="6">
        <v>15340</v>
      </c>
      <c r="E19" s="6">
        <v>24160</v>
      </c>
      <c r="G19" s="6">
        <v>0</v>
      </c>
      <c r="I19" s="6">
        <v>0</v>
      </c>
      <c r="K19" s="6">
        <v>0</v>
      </c>
      <c r="M19" s="6">
        <v>0</v>
      </c>
      <c r="O19" s="6">
        <f>SUM(C19:M19)</f>
        <v>39500</v>
      </c>
    </row>
    <row r="20" spans="2:15" ht="12.75">
      <c r="B20" s="20" t="s">
        <v>154</v>
      </c>
      <c r="C20" s="6">
        <v>207</v>
      </c>
      <c r="E20" s="6">
        <v>93</v>
      </c>
      <c r="G20" s="6">
        <v>0</v>
      </c>
      <c r="I20" s="6">
        <v>0</v>
      </c>
      <c r="K20" s="6">
        <v>0</v>
      </c>
      <c r="M20" s="6">
        <v>0</v>
      </c>
      <c r="O20" s="6">
        <f>SUM(C20:M20)</f>
        <v>300</v>
      </c>
    </row>
    <row r="21" spans="2:15" ht="12.75">
      <c r="B21" s="20" t="s">
        <v>133</v>
      </c>
      <c r="C21" s="6">
        <v>0</v>
      </c>
      <c r="E21" s="6">
        <v>0</v>
      </c>
      <c r="G21" s="6">
        <v>0</v>
      </c>
      <c r="I21" s="6">
        <v>0</v>
      </c>
      <c r="K21" s="6">
        <v>10945</v>
      </c>
      <c r="M21" s="6">
        <v>0</v>
      </c>
      <c r="O21" s="6">
        <f>SUM(C21:M21)</f>
        <v>10945</v>
      </c>
    </row>
    <row r="23" spans="1:15" ht="13.5" thickBot="1">
      <c r="A23" s="1" t="s">
        <v>151</v>
      </c>
      <c r="C23" s="10">
        <f>SUM(C15:C22)</f>
        <v>88337</v>
      </c>
      <c r="E23" s="10">
        <f>SUM(E15:E22)</f>
        <v>24253</v>
      </c>
      <c r="G23" s="10">
        <f>SUM(G15:G22)</f>
        <v>693</v>
      </c>
      <c r="H23" s="8"/>
      <c r="I23" s="10">
        <f>SUM(I15:I22)</f>
        <v>-6</v>
      </c>
      <c r="K23" s="10">
        <f>SUM(K15:K22)</f>
        <v>11049</v>
      </c>
      <c r="M23" s="10">
        <f>SUM(M15:M22)</f>
        <v>7522</v>
      </c>
      <c r="O23" s="10">
        <f>SUM(O15:O22)</f>
        <v>131848</v>
      </c>
    </row>
    <row r="24" spans="3:15" ht="13.5" thickTop="1">
      <c r="C24" s="8"/>
      <c r="E24" s="8"/>
      <c r="G24" s="8"/>
      <c r="H24" s="8"/>
      <c r="I24" s="8"/>
      <c r="K24" s="8"/>
      <c r="M24" s="8"/>
      <c r="O24" s="8"/>
    </row>
    <row r="25" spans="3:15" ht="12.75">
      <c r="C25" s="8"/>
      <c r="E25" s="8"/>
      <c r="G25" s="8"/>
      <c r="H25" s="8"/>
      <c r="I25" s="8"/>
      <c r="K25" s="8"/>
      <c r="M25" s="8"/>
      <c r="O25" s="8"/>
    </row>
    <row r="27" spans="1:15" ht="12.75">
      <c r="A27" s="1" t="s">
        <v>3</v>
      </c>
      <c r="C27" s="6">
        <v>45036</v>
      </c>
      <c r="E27" s="6">
        <v>4068</v>
      </c>
      <c r="G27" s="6">
        <v>693</v>
      </c>
      <c r="I27" s="6">
        <v>-4</v>
      </c>
      <c r="K27" s="6">
        <v>118</v>
      </c>
      <c r="M27" s="6">
        <v>30820</v>
      </c>
      <c r="O27" s="6">
        <f>SUM(C27:N27)</f>
        <v>80731</v>
      </c>
    </row>
    <row r="29" ht="12.75">
      <c r="A29" s="1" t="s">
        <v>111</v>
      </c>
    </row>
    <row r="30" spans="2:15" ht="12.75">
      <c r="B30" s="20" t="s">
        <v>121</v>
      </c>
      <c r="C30" s="6">
        <v>0</v>
      </c>
      <c r="E30" s="6">
        <v>0</v>
      </c>
      <c r="G30" s="6">
        <v>0</v>
      </c>
      <c r="I30" s="6">
        <v>0</v>
      </c>
      <c r="K30" s="6">
        <v>0</v>
      </c>
      <c r="M30" s="6">
        <v>4132</v>
      </c>
      <c r="O30" s="6">
        <f>SUM(C30:M30)</f>
        <v>4132</v>
      </c>
    </row>
    <row r="31" spans="2:15" ht="12.75">
      <c r="B31" s="20" t="s">
        <v>120</v>
      </c>
      <c r="C31" s="6">
        <v>0</v>
      </c>
      <c r="E31" s="6">
        <v>0</v>
      </c>
      <c r="G31" s="6">
        <v>0</v>
      </c>
      <c r="I31" s="6">
        <v>0</v>
      </c>
      <c r="K31" s="6">
        <v>-14</v>
      </c>
      <c r="M31" s="6">
        <v>0</v>
      </c>
      <c r="O31" s="6">
        <f>SUM(C31:M31)</f>
        <v>-14</v>
      </c>
    </row>
    <row r="32" spans="2:15" ht="12.75">
      <c r="B32" s="20" t="s">
        <v>114</v>
      </c>
      <c r="C32" s="6">
        <v>0</v>
      </c>
      <c r="E32" s="6">
        <v>0</v>
      </c>
      <c r="G32" s="6">
        <v>0</v>
      </c>
      <c r="I32" s="6">
        <v>-2</v>
      </c>
      <c r="K32" s="6">
        <v>0</v>
      </c>
      <c r="M32" s="6">
        <v>0</v>
      </c>
      <c r="O32" s="6">
        <f>SUM(C32:M32)</f>
        <v>-2</v>
      </c>
    </row>
    <row r="33" spans="2:15" ht="12.75">
      <c r="B33" s="20" t="s">
        <v>112</v>
      </c>
      <c r="C33" s="6">
        <v>458</v>
      </c>
      <c r="E33" s="6">
        <v>614</v>
      </c>
      <c r="G33" s="6">
        <v>0</v>
      </c>
      <c r="I33" s="6">
        <v>0</v>
      </c>
      <c r="K33" s="6">
        <v>0</v>
      </c>
      <c r="M33" s="6">
        <v>0</v>
      </c>
      <c r="O33" s="6">
        <f>SUM(C33:M33)</f>
        <v>1072</v>
      </c>
    </row>
    <row r="34" spans="2:15" ht="12.75">
      <c r="B34" s="20" t="s">
        <v>113</v>
      </c>
      <c r="C34" s="6">
        <v>27296</v>
      </c>
      <c r="E34" s="6">
        <v>-4682</v>
      </c>
      <c r="G34" s="6">
        <v>0</v>
      </c>
      <c r="I34" s="6">
        <v>0</v>
      </c>
      <c r="K34" s="6">
        <v>0</v>
      </c>
      <c r="M34" s="6">
        <v>-22614</v>
      </c>
      <c r="O34" s="6">
        <f>SUM(C34:M34)</f>
        <v>0</v>
      </c>
    </row>
    <row r="36" spans="1:15" ht="13.5" thickBot="1">
      <c r="A36" s="1" t="s">
        <v>93</v>
      </c>
      <c r="C36" s="10">
        <f>SUM(C27:C34)</f>
        <v>72790</v>
      </c>
      <c r="E36" s="10">
        <f>SUM(E27:E34)</f>
        <v>0</v>
      </c>
      <c r="G36" s="10">
        <f>SUM(G27:G34)</f>
        <v>693</v>
      </c>
      <c r="H36" s="8"/>
      <c r="I36" s="10">
        <f>SUM(I27:I34)</f>
        <v>-6</v>
      </c>
      <c r="K36" s="10">
        <f>SUM(K27:K34)</f>
        <v>104</v>
      </c>
      <c r="M36" s="10">
        <f>SUM(M27:M34)</f>
        <v>12338</v>
      </c>
      <c r="O36" s="10">
        <f>SUM(O27:O34)</f>
        <v>85919</v>
      </c>
    </row>
    <row r="37" ht="13.5" thickTop="1"/>
    <row r="206" ht="12" customHeight="1"/>
  </sheetData>
  <mergeCells count="5">
    <mergeCell ref="A7:O7"/>
    <mergeCell ref="A8:O8"/>
    <mergeCell ref="A3:O3"/>
    <mergeCell ref="A4:O4"/>
    <mergeCell ref="A5:O5"/>
  </mergeCells>
  <printOptions/>
  <pageMargins left="1" right="0.25" top="1" bottom="1" header="0.5" footer="0.5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4"/>
  <sheetViews>
    <sheetView workbookViewId="0" topLeftCell="A31">
      <selection activeCell="E66" sqref="E66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1.7109375" style="6" customWidth="1"/>
    <col min="7" max="7" width="12.4218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23</v>
      </c>
    </row>
    <row r="4" ht="12.75">
      <c r="D4" s="3" t="s">
        <v>24</v>
      </c>
    </row>
    <row r="5" ht="12.75">
      <c r="D5" s="3" t="s">
        <v>25</v>
      </c>
    </row>
    <row r="7" spans="1:7" ht="12.75">
      <c r="A7" s="23" t="s">
        <v>128</v>
      </c>
      <c r="B7" s="23"/>
      <c r="C7" s="23"/>
      <c r="D7" s="23"/>
      <c r="E7" s="23"/>
      <c r="F7" s="23"/>
      <c r="G7" s="23"/>
    </row>
    <row r="8" spans="1:7" ht="12.75">
      <c r="A8" s="23" t="s">
        <v>148</v>
      </c>
      <c r="B8" s="23"/>
      <c r="C8" s="23"/>
      <c r="D8" s="23"/>
      <c r="E8" s="23"/>
      <c r="F8" s="23"/>
      <c r="G8" s="23"/>
    </row>
    <row r="9" spans="4:7" ht="12.75">
      <c r="D9" s="3"/>
      <c r="E9" s="5"/>
      <c r="F9" s="5"/>
      <c r="G9" s="19" t="s">
        <v>85</v>
      </c>
    </row>
    <row r="10" spans="5:7" ht="12.75">
      <c r="E10" s="19" t="s">
        <v>65</v>
      </c>
      <c r="F10" s="5"/>
      <c r="G10" s="19" t="s">
        <v>66</v>
      </c>
    </row>
    <row r="11" spans="5:7" ht="12.75">
      <c r="E11" s="19" t="s">
        <v>66</v>
      </c>
      <c r="F11" s="5"/>
      <c r="G11" s="19" t="s">
        <v>11</v>
      </c>
    </row>
    <row r="12" spans="5:7" ht="12.75">
      <c r="E12" s="19" t="s">
        <v>67</v>
      </c>
      <c r="F12" s="5"/>
      <c r="G12" s="19" t="s">
        <v>12</v>
      </c>
    </row>
    <row r="13" spans="5:7" ht="12.75">
      <c r="E13" s="19" t="str">
        <f>'KLSE-PL'!J15</f>
        <v>30.6.2005</v>
      </c>
      <c r="F13" s="5"/>
      <c r="G13" s="19" t="str">
        <f>'KLSE-PL'!L15</f>
        <v>30.6.2004</v>
      </c>
    </row>
    <row r="14" spans="5:7" ht="12.75">
      <c r="E14" s="19" t="s">
        <v>86</v>
      </c>
      <c r="F14" s="5"/>
      <c r="G14" s="19" t="s">
        <v>86</v>
      </c>
    </row>
    <row r="15" ht="6" customHeight="1"/>
    <row r="16" ht="12.75">
      <c r="A16" s="3" t="s">
        <v>51</v>
      </c>
    </row>
    <row r="17" spans="2:7" ht="12.75">
      <c r="B17" s="1" t="s">
        <v>144</v>
      </c>
      <c r="E17" s="6">
        <f>'KLSE-PL'!J34</f>
        <v>-4789</v>
      </c>
      <c r="G17" s="6">
        <v>489</v>
      </c>
    </row>
    <row r="18" ht="12.75">
      <c r="B18" s="1" t="s">
        <v>52</v>
      </c>
    </row>
    <row r="19" spans="3:7" ht="12.75">
      <c r="C19" s="1" t="s">
        <v>19</v>
      </c>
      <c r="E19" s="6">
        <v>1424</v>
      </c>
      <c r="G19" s="6">
        <v>-1786</v>
      </c>
    </row>
    <row r="20" spans="3:7" ht="12.75">
      <c r="C20" s="1" t="s">
        <v>20</v>
      </c>
      <c r="E20" s="9">
        <v>3293</v>
      </c>
      <c r="G20" s="9">
        <v>3085</v>
      </c>
    </row>
    <row r="21" spans="5:7" ht="12.75">
      <c r="E21" s="8"/>
      <c r="G21" s="8"/>
    </row>
    <row r="22" spans="2:7" ht="12.75">
      <c r="B22" s="1" t="s">
        <v>140</v>
      </c>
      <c r="E22" s="6">
        <f>SUM(E16:E21)</f>
        <v>-72</v>
      </c>
      <c r="G22" s="6">
        <f>SUM(G17:G20)</f>
        <v>1788</v>
      </c>
    </row>
    <row r="24" spans="3:7" ht="12.75">
      <c r="C24" s="1" t="s">
        <v>21</v>
      </c>
      <c r="E24" s="6">
        <v>-22223</v>
      </c>
      <c r="G24" s="6">
        <v>21247</v>
      </c>
    </row>
    <row r="25" spans="3:7" ht="12.75">
      <c r="C25" s="1" t="s">
        <v>22</v>
      </c>
      <c r="E25" s="9">
        <v>-3278</v>
      </c>
      <c r="G25" s="9">
        <v>-38471</v>
      </c>
    </row>
    <row r="26" spans="5:7" ht="12.75">
      <c r="E26" s="8"/>
      <c r="G26" s="8"/>
    </row>
    <row r="27" spans="2:7" ht="12.75">
      <c r="B27" s="1" t="s">
        <v>141</v>
      </c>
      <c r="E27" s="6">
        <f>SUM(E22:E26)</f>
        <v>-25573</v>
      </c>
      <c r="G27" s="6">
        <f>SUM(G22:G25)</f>
        <v>-15436</v>
      </c>
    </row>
    <row r="29" spans="3:7" ht="12.75">
      <c r="C29" s="1" t="s">
        <v>17</v>
      </c>
      <c r="E29" s="6">
        <v>-3309</v>
      </c>
      <c r="G29" s="6">
        <v>-3216</v>
      </c>
    </row>
    <row r="30" spans="3:7" ht="12.75">
      <c r="C30" s="1" t="s">
        <v>16</v>
      </c>
      <c r="E30" s="6">
        <v>200</v>
      </c>
      <c r="G30" s="6">
        <v>98</v>
      </c>
    </row>
    <row r="31" spans="3:7" ht="12.75">
      <c r="C31" s="1" t="s">
        <v>53</v>
      </c>
      <c r="E31" s="6">
        <v>-428</v>
      </c>
      <c r="G31" s="6">
        <v>-347</v>
      </c>
    </row>
    <row r="33" spans="1:7" ht="12.75">
      <c r="A33" s="1" t="s">
        <v>142</v>
      </c>
      <c r="E33" s="14">
        <f>SUM(E27:E32)</f>
        <v>-29110</v>
      </c>
      <c r="G33" s="14">
        <f>SUM(G27:G31)</f>
        <v>-18901</v>
      </c>
    </row>
    <row r="34" ht="7.5" customHeight="1"/>
    <row r="35" ht="12.75">
      <c r="A35" s="3" t="s">
        <v>54</v>
      </c>
    </row>
    <row r="36" spans="2:7" ht="12.75">
      <c r="B36" s="1" t="s">
        <v>134</v>
      </c>
      <c r="E36" s="6">
        <v>-3729</v>
      </c>
      <c r="G36" s="6">
        <v>1</v>
      </c>
    </row>
    <row r="37" spans="2:9" ht="12.75">
      <c r="B37" s="1" t="s">
        <v>41</v>
      </c>
      <c r="E37" s="6">
        <v>-1368</v>
      </c>
      <c r="G37" s="6">
        <v>-1456</v>
      </c>
      <c r="I37" s="17"/>
    </row>
    <row r="39" spans="1:7" ht="12.75">
      <c r="A39" s="1" t="s">
        <v>56</v>
      </c>
      <c r="E39" s="14">
        <f>SUM(E35:E38)</f>
        <v>-5097</v>
      </c>
      <c r="G39" s="14">
        <f>SUM(G36:G37)</f>
        <v>-1455</v>
      </c>
    </row>
    <row r="40" ht="6.75" customHeight="1"/>
    <row r="41" ht="12.75">
      <c r="A41" s="3" t="s">
        <v>57</v>
      </c>
    </row>
    <row r="42" spans="2:7" ht="12.75">
      <c r="B42" s="1" t="s">
        <v>147</v>
      </c>
      <c r="E42" s="6">
        <v>300</v>
      </c>
      <c r="G42" s="6">
        <v>1072</v>
      </c>
    </row>
    <row r="43" spans="2:7" ht="12.75">
      <c r="B43" s="1" t="s">
        <v>153</v>
      </c>
      <c r="E43" s="6">
        <v>0</v>
      </c>
      <c r="G43" s="6">
        <v>-4169</v>
      </c>
    </row>
    <row r="44" spans="2:7" ht="12.75">
      <c r="B44" s="1" t="s">
        <v>135</v>
      </c>
      <c r="E44" s="6">
        <v>39500</v>
      </c>
      <c r="G44" s="6">
        <v>0</v>
      </c>
    </row>
    <row r="45" spans="2:7" ht="12.75">
      <c r="B45" s="1" t="s">
        <v>48</v>
      </c>
      <c r="E45" s="6">
        <v>-812</v>
      </c>
      <c r="G45" s="6">
        <v>-146</v>
      </c>
    </row>
    <row r="46" ht="12.75">
      <c r="B46" s="1" t="s">
        <v>155</v>
      </c>
    </row>
    <row r="47" spans="3:7" ht="12.75">
      <c r="C47" s="1" t="s">
        <v>136</v>
      </c>
      <c r="E47" s="6">
        <v>-14362</v>
      </c>
      <c r="G47" s="6">
        <v>24910</v>
      </c>
    </row>
    <row r="49" spans="1:7" ht="12.75">
      <c r="A49" s="1" t="s">
        <v>143</v>
      </c>
      <c r="E49" s="14">
        <f>SUM(E41:E48)</f>
        <v>24626</v>
      </c>
      <c r="G49" s="14">
        <f>SUM(G42:G47)</f>
        <v>21667</v>
      </c>
    </row>
    <row r="50" ht="6" customHeight="1"/>
    <row r="51" spans="1:7" ht="12.75">
      <c r="A51" s="3" t="s">
        <v>159</v>
      </c>
      <c r="E51" s="6">
        <f>E33+E39+E49</f>
        <v>-9581</v>
      </c>
      <c r="G51" s="6">
        <f>G33+G39+G49</f>
        <v>1311</v>
      </c>
    </row>
    <row r="52" spans="1:7" ht="12.75">
      <c r="A52" s="3" t="s">
        <v>80</v>
      </c>
      <c r="E52" s="6">
        <v>22572</v>
      </c>
      <c r="G52" s="6">
        <v>-274</v>
      </c>
    </row>
    <row r="53" spans="1:7" ht="13.5" thickBot="1">
      <c r="A53" s="3" t="s">
        <v>88</v>
      </c>
      <c r="E53" s="10">
        <f>E51+E52</f>
        <v>12991</v>
      </c>
      <c r="G53" s="10">
        <f>SUM(G51:G52)</f>
        <v>1037</v>
      </c>
    </row>
    <row r="54" spans="5:7" ht="13.5" thickTop="1">
      <c r="E54" s="8"/>
      <c r="G54" s="8"/>
    </row>
    <row r="55" spans="1:7" ht="12.75">
      <c r="A55" s="1" t="s">
        <v>38</v>
      </c>
      <c r="E55" s="8"/>
      <c r="G55" s="8"/>
    </row>
    <row r="56" spans="1:13" ht="12.75">
      <c r="A56" s="1" t="s">
        <v>91</v>
      </c>
      <c r="E56" s="8"/>
      <c r="G56" s="8"/>
      <c r="J56" s="1"/>
      <c r="K56" s="1"/>
      <c r="L56" s="1"/>
      <c r="M56" s="1"/>
    </row>
    <row r="57" spans="7:13" ht="12.75">
      <c r="G57" s="8"/>
      <c r="J57" s="1"/>
      <c r="K57" s="1"/>
      <c r="L57" s="1"/>
      <c r="M57" s="1"/>
    </row>
    <row r="58" spans="1:7" ht="12.75">
      <c r="A58" s="1" t="s">
        <v>44</v>
      </c>
      <c r="B58" s="3" t="s">
        <v>45</v>
      </c>
      <c r="G58" s="8"/>
    </row>
    <row r="59" spans="5:7" ht="12.75">
      <c r="E59" s="19" t="s">
        <v>149</v>
      </c>
      <c r="F59" s="19"/>
      <c r="G59" s="22" t="s">
        <v>150</v>
      </c>
    </row>
    <row r="60" spans="5:7" ht="12.75">
      <c r="E60" s="19" t="s">
        <v>84</v>
      </c>
      <c r="F60" s="19"/>
      <c r="G60" s="22" t="s">
        <v>84</v>
      </c>
    </row>
    <row r="61" spans="2:7" ht="12.75">
      <c r="B61" s="1" t="s">
        <v>58</v>
      </c>
      <c r="E61" s="6">
        <f>'KLSE-BS'!E33</f>
        <v>453</v>
      </c>
      <c r="G61" s="6">
        <v>1016</v>
      </c>
    </row>
    <row r="62" spans="2:7" ht="12.75">
      <c r="B62" s="1" t="s">
        <v>46</v>
      </c>
      <c r="E62" s="6">
        <f>'KLSE-BS'!E32</f>
        <v>19658</v>
      </c>
      <c r="G62" s="6">
        <v>19</v>
      </c>
    </row>
    <row r="63" spans="2:7" ht="12.75">
      <c r="B63" s="1" t="s">
        <v>59</v>
      </c>
      <c r="E63" s="6">
        <v>-7120</v>
      </c>
      <c r="G63" s="6">
        <v>2</v>
      </c>
    </row>
    <row r="64" spans="5:7" ht="13.5" thickBot="1">
      <c r="E64" s="10">
        <f>SUM(E61:E63)</f>
        <v>12991</v>
      </c>
      <c r="G64" s="10">
        <f>SUM(G61:G63)</f>
        <v>1037</v>
      </c>
    </row>
    <row r="65" ht="13.5" thickTop="1"/>
  </sheetData>
  <sheetProtection/>
  <mergeCells count="2">
    <mergeCell ref="A7:G7"/>
    <mergeCell ref="A8:G8"/>
  </mergeCells>
  <printOptions/>
  <pageMargins left="0.54" right="0.5" top="0.25" bottom="0" header="0.5" footer="0.46"/>
  <pageSetup fitToHeight="1" fitToWidth="1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2005-08-24T06:10:41Z</cp:lastPrinted>
  <dcterms:created xsi:type="dcterms:W3CDTF">1997-08-18T07:33:50Z</dcterms:created>
  <dcterms:modified xsi:type="dcterms:W3CDTF">2005-08-24T06:22:23Z</dcterms:modified>
  <cp:category/>
  <cp:version/>
  <cp:contentType/>
  <cp:contentStatus/>
</cp:coreProperties>
</file>